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rive\fastboi\harness\oil_temp_sensor\"/>
    </mc:Choice>
  </mc:AlternateContent>
  <xr:revisionPtr revIDLastSave="0" documentId="13_ncr:1_{3C2B91CB-FAC0-49E5-A07E-54884F1053BA}" xr6:coauthVersionLast="47" xr6:coauthVersionMax="47" xr10:uidLastSave="{00000000-0000-0000-0000-000000000000}"/>
  <bookViews>
    <workbookView xWindow="-120" yWindow="-120" windowWidth="29040" windowHeight="15720" xr2:uid="{B1D07F08-E411-4CB8-B4D0-1E57C98DC1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4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5" i="1"/>
  <c r="G6" i="1"/>
  <c r="G7" i="1"/>
  <c r="G8" i="1"/>
  <c r="G9" i="1"/>
  <c r="G10" i="1"/>
  <c r="G11" i="1"/>
  <c r="G12" i="1"/>
  <c r="H12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" i="1"/>
  <c r="E3" i="1"/>
  <c r="D6" i="1"/>
  <c r="D7" i="1"/>
  <c r="E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E21" i="1" s="1"/>
  <c r="D22" i="1"/>
  <c r="D23" i="1"/>
  <c r="E23" i="1" s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E37" i="1" s="1"/>
  <c r="D38" i="1"/>
  <c r="D39" i="1"/>
  <c r="E39" i="1" s="1"/>
  <c r="D40" i="1"/>
  <c r="D41" i="1"/>
  <c r="D42" i="1"/>
  <c r="D43" i="1"/>
  <c r="E36" i="1" l="1"/>
  <c r="F37" i="1" s="1"/>
  <c r="H27" i="1"/>
  <c r="H42" i="1"/>
  <c r="H9" i="1"/>
  <c r="H8" i="1"/>
  <c r="H39" i="1"/>
  <c r="H6" i="1"/>
  <c r="E13" i="1"/>
  <c r="E5" i="1"/>
  <c r="E28" i="1"/>
  <c r="E12" i="1"/>
  <c r="H36" i="1"/>
  <c r="H20" i="1"/>
  <c r="E43" i="1"/>
  <c r="E27" i="1"/>
  <c r="E11" i="1"/>
  <c r="H35" i="1"/>
  <c r="H19" i="1"/>
  <c r="H13" i="1"/>
  <c r="I12" i="1" s="1"/>
  <c r="E20" i="1"/>
  <c r="E19" i="1"/>
  <c r="H11" i="1"/>
  <c r="E18" i="1"/>
  <c r="F18" i="1" s="1"/>
  <c r="E33" i="1"/>
  <c r="H41" i="1"/>
  <c r="E16" i="1"/>
  <c r="F17" i="1" s="1"/>
  <c r="E31" i="1"/>
  <c r="H23" i="1"/>
  <c r="I23" i="1" s="1"/>
  <c r="H38" i="1"/>
  <c r="H37" i="1"/>
  <c r="E42" i="1"/>
  <c r="E26" i="1"/>
  <c r="F26" i="1" s="1"/>
  <c r="E10" i="1"/>
  <c r="H34" i="1"/>
  <c r="H18" i="1"/>
  <c r="H29" i="1"/>
  <c r="H5" i="1"/>
  <c r="E35" i="1"/>
  <c r="E34" i="1"/>
  <c r="H10" i="1"/>
  <c r="H25" i="1"/>
  <c r="H40" i="1"/>
  <c r="H7" i="1"/>
  <c r="E14" i="1"/>
  <c r="F15" i="1" s="1"/>
  <c r="H21" i="1"/>
  <c r="E41" i="1"/>
  <c r="E25" i="1"/>
  <c r="E9" i="1"/>
  <c r="F9" i="1" s="1"/>
  <c r="H33" i="1"/>
  <c r="H17" i="1"/>
  <c r="H28" i="1"/>
  <c r="I27" i="1" s="1"/>
  <c r="H43" i="1"/>
  <c r="I43" i="1" s="1"/>
  <c r="H26" i="1"/>
  <c r="E17" i="1"/>
  <c r="E32" i="1"/>
  <c r="H24" i="1"/>
  <c r="E15" i="1"/>
  <c r="E30" i="1"/>
  <c r="H22" i="1"/>
  <c r="E29" i="1"/>
  <c r="E40" i="1"/>
  <c r="F40" i="1" s="1"/>
  <c r="E24" i="1"/>
  <c r="F24" i="1" s="1"/>
  <c r="E8" i="1"/>
  <c r="F8" i="1" s="1"/>
  <c r="H32" i="1"/>
  <c r="H16" i="1"/>
  <c r="H15" i="1"/>
  <c r="H31" i="1"/>
  <c r="E38" i="1"/>
  <c r="F39" i="1" s="1"/>
  <c r="E22" i="1"/>
  <c r="F22" i="1" s="1"/>
  <c r="E6" i="1"/>
  <c r="F7" i="1" s="1"/>
  <c r="H30" i="1"/>
  <c r="I29" i="1" s="1"/>
  <c r="H14" i="1"/>
  <c r="I24" i="1"/>
  <c r="I41" i="1"/>
  <c r="I40" i="1"/>
  <c r="I42" i="1"/>
  <c r="F21" i="1"/>
  <c r="I5" i="1" l="1"/>
  <c r="I18" i="1"/>
  <c r="F11" i="1"/>
  <c r="I19" i="1"/>
  <c r="I35" i="1"/>
  <c r="F29" i="1"/>
  <c r="I31" i="1"/>
  <c r="I14" i="1"/>
  <c r="F36" i="1"/>
  <c r="I26" i="1"/>
  <c r="I28" i="1"/>
  <c r="I17" i="1"/>
  <c r="F41" i="1"/>
  <c r="I36" i="1"/>
  <c r="F31" i="1"/>
  <c r="F6" i="1"/>
  <c r="F42" i="1"/>
  <c r="I20" i="1"/>
  <c r="F20" i="1"/>
  <c r="F23" i="1"/>
  <c r="F25" i="1"/>
  <c r="F28" i="1"/>
  <c r="F34" i="1"/>
  <c r="I10" i="1"/>
  <c r="F38" i="1"/>
  <c r="F33" i="1"/>
  <c r="F27" i="1"/>
  <c r="I37" i="1"/>
  <c r="F43" i="1"/>
  <c r="I22" i="1"/>
  <c r="F32" i="1"/>
  <c r="F35" i="1"/>
  <c r="I11" i="1"/>
  <c r="F16" i="1"/>
  <c r="I21" i="1"/>
  <c r="F13" i="1"/>
  <c r="I38" i="1"/>
  <c r="I30" i="1"/>
  <c r="F19" i="1"/>
  <c r="I7" i="1"/>
  <c r="I9" i="1"/>
  <c r="I25" i="1"/>
  <c r="I13" i="1"/>
  <c r="I15" i="1"/>
  <c r="I33" i="1"/>
  <c r="F10" i="1"/>
  <c r="I34" i="1"/>
  <c r="I39" i="1"/>
  <c r="F12" i="1"/>
  <c r="I8" i="1"/>
  <c r="I6" i="1"/>
  <c r="F14" i="1"/>
  <c r="F30" i="1"/>
  <c r="I16" i="1"/>
  <c r="I32" i="1"/>
</calcChain>
</file>

<file path=xl/sharedStrings.xml><?xml version="1.0" encoding="utf-8"?>
<sst xmlns="http://schemas.openxmlformats.org/spreadsheetml/2006/main" count="17" uniqueCount="17">
  <si>
    <t>Temp</t>
  </si>
  <si>
    <t>Resistance</t>
  </si>
  <si>
    <t>Vin</t>
  </si>
  <si>
    <t>R1</t>
  </si>
  <si>
    <t>V</t>
  </si>
  <si>
    <t>Ohms</t>
  </si>
  <si>
    <t>Resolution</t>
  </si>
  <si>
    <t>V/bit</t>
  </si>
  <si>
    <t>°C/count</t>
  </si>
  <si>
    <t>Vout_bottom</t>
  </si>
  <si>
    <t>Vout_top</t>
  </si>
  <si>
    <t>counts_top</t>
  </si>
  <si>
    <t>counts_bottom</t>
  </si>
  <si>
    <t>Current draw mA</t>
  </si>
  <si>
    <t>link to sensor</t>
  </si>
  <si>
    <t>red red brown</t>
  </si>
  <si>
    <t>orange oragnge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</si>
</sst>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center" wrapText="1"/>
    </xf>
    <xf numFmtId="0" fontId="3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82633420822396"/>
          <c:y val="8.3750000000000005E-2"/>
          <c:w val="0.75061811023622038"/>
          <c:h val="0.7764432050160394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Sheet1!$A$5:$A$43</c:f>
              <c:numCache>
                <c:formatCode>General</c:formatCode>
                <c:ptCount val="39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130</c:v>
                </c:pt>
                <c:pt idx="35">
                  <c:v>135</c:v>
                </c:pt>
                <c:pt idx="36">
                  <c:v>140</c:v>
                </c:pt>
                <c:pt idx="37">
                  <c:v>145</c:v>
                </c:pt>
                <c:pt idx="38">
                  <c:v>150</c:v>
                </c:pt>
              </c:numCache>
            </c:numRef>
          </c:xVal>
          <c:yVal>
            <c:numRef>
              <c:f>Sheet1!$B$5:$B$43</c:f>
              <c:numCache>
                <c:formatCode>_(* #,##0.0_);_(* \(#,##0.0\);_(* "-"??_);_(@_)</c:formatCode>
                <c:ptCount val="39"/>
                <c:pt idx="0">
                  <c:v>100865</c:v>
                </c:pt>
                <c:pt idx="1">
                  <c:v>72437</c:v>
                </c:pt>
                <c:pt idx="2">
                  <c:v>52594</c:v>
                </c:pt>
                <c:pt idx="3">
                  <c:v>38583</c:v>
                </c:pt>
                <c:pt idx="4">
                  <c:v>28582</c:v>
                </c:pt>
                <c:pt idx="5">
                  <c:v>21371</c:v>
                </c:pt>
                <c:pt idx="6">
                  <c:v>16121</c:v>
                </c:pt>
                <c:pt idx="7">
                  <c:v>12261</c:v>
                </c:pt>
                <c:pt idx="8">
                  <c:v>9399</c:v>
                </c:pt>
                <c:pt idx="9">
                  <c:v>7263</c:v>
                </c:pt>
                <c:pt idx="10">
                  <c:v>5658</c:v>
                </c:pt>
                <c:pt idx="11">
                  <c:v>4441</c:v>
                </c:pt>
                <c:pt idx="12">
                  <c:v>3511</c:v>
                </c:pt>
                <c:pt idx="13">
                  <c:v>2795</c:v>
                </c:pt>
                <c:pt idx="14">
                  <c:v>2240</c:v>
                </c:pt>
                <c:pt idx="15">
                  <c:v>1806</c:v>
                </c:pt>
                <c:pt idx="16">
                  <c:v>1465</c:v>
                </c:pt>
                <c:pt idx="17">
                  <c:v>1195</c:v>
                </c:pt>
                <c:pt idx="18">
                  <c:v>980</c:v>
                </c:pt>
                <c:pt idx="19">
                  <c:v>809</c:v>
                </c:pt>
                <c:pt idx="20">
                  <c:v>671</c:v>
                </c:pt>
                <c:pt idx="21">
                  <c:v>559</c:v>
                </c:pt>
                <c:pt idx="22">
                  <c:v>469</c:v>
                </c:pt>
                <c:pt idx="23">
                  <c:v>395</c:v>
                </c:pt>
                <c:pt idx="24">
                  <c:v>334</c:v>
                </c:pt>
                <c:pt idx="25">
                  <c:v>283</c:v>
                </c:pt>
                <c:pt idx="26">
                  <c:v>241.8</c:v>
                </c:pt>
                <c:pt idx="27">
                  <c:v>207.1</c:v>
                </c:pt>
                <c:pt idx="28">
                  <c:v>178</c:v>
                </c:pt>
                <c:pt idx="29">
                  <c:v>153.6</c:v>
                </c:pt>
                <c:pt idx="30">
                  <c:v>133.1</c:v>
                </c:pt>
                <c:pt idx="31">
                  <c:v>115.7</c:v>
                </c:pt>
                <c:pt idx="32">
                  <c:v>100.9</c:v>
                </c:pt>
                <c:pt idx="33">
                  <c:v>88.3</c:v>
                </c:pt>
                <c:pt idx="34">
                  <c:v>77.5</c:v>
                </c:pt>
                <c:pt idx="35">
                  <c:v>68.3</c:v>
                </c:pt>
                <c:pt idx="36">
                  <c:v>60.3</c:v>
                </c:pt>
                <c:pt idx="37">
                  <c:v>53.4</c:v>
                </c:pt>
                <c:pt idx="38">
                  <c:v>47.5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17-4B10-9D2E-FE47FB11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272703"/>
        <c:axId val="925279423"/>
      </c:scatterChart>
      <c:valAx>
        <c:axId val="925272703"/>
        <c:scaling>
          <c:orientation val="minMax"/>
          <c:max val="150"/>
          <c:min val="-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Temp,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279423"/>
        <c:crosses val="autoZero"/>
        <c:crossBetween val="midCat"/>
        <c:majorUnit val="20"/>
      </c:valAx>
      <c:valAx>
        <c:axId val="9252794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Sensor</a:t>
                </a:r>
                <a:r>
                  <a:rPr lang="en-US" baseline="0"/>
                  <a:t> Resistance, Ohms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272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727034120735"/>
          <c:y val="5.0925925925925923E-2"/>
          <c:w val="0.807071741032371"/>
          <c:h val="0.80831802274715658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Sheet1!$D$4</c:f>
              <c:strCache>
                <c:ptCount val="1"/>
                <c:pt idx="0">
                  <c:v>Vout_bottom</c:v>
                </c:pt>
              </c:strCache>
            </c:strRef>
          </c:tx>
          <c:xVal>
            <c:numRef>
              <c:f>Sheet1!$A$5:$A$43</c:f>
              <c:numCache>
                <c:formatCode>General</c:formatCode>
                <c:ptCount val="39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130</c:v>
                </c:pt>
                <c:pt idx="35">
                  <c:v>135</c:v>
                </c:pt>
                <c:pt idx="36">
                  <c:v>140</c:v>
                </c:pt>
                <c:pt idx="37">
                  <c:v>145</c:v>
                </c:pt>
                <c:pt idx="38">
                  <c:v>150</c:v>
                </c:pt>
              </c:numCache>
            </c:numRef>
          </c:xVal>
          <c:yVal>
            <c:numRef>
              <c:f>Sheet1!$D$5:$D$43</c:f>
              <c:numCache>
                <c:formatCode>0.0000</c:formatCode>
                <c:ptCount val="39"/>
                <c:pt idx="0">
                  <c:v>4.9891180689518722</c:v>
                </c:pt>
                <c:pt idx="1">
                  <c:v>4.9848603713338013</c:v>
                </c:pt>
                <c:pt idx="2">
                  <c:v>4.9791721891922593</c:v>
                </c:pt>
                <c:pt idx="3">
                  <c:v>4.971651676416772</c:v>
                </c:pt>
                <c:pt idx="4">
                  <c:v>4.9618082077633492</c:v>
                </c:pt>
                <c:pt idx="5">
                  <c:v>4.9490528460932799</c:v>
                </c:pt>
                <c:pt idx="6">
                  <c:v>4.9326846582216515</c:v>
                </c:pt>
                <c:pt idx="7">
                  <c:v>4.9118660363752902</c:v>
                </c:pt>
                <c:pt idx="8">
                  <c:v>4.8856429982326643</c:v>
                </c:pt>
                <c:pt idx="9">
                  <c:v>4.8530001336362423</c:v>
                </c:pt>
                <c:pt idx="10">
                  <c:v>4.8128615175229674</c:v>
                </c:pt>
                <c:pt idx="11">
                  <c:v>4.7639991418150611</c:v>
                </c:pt>
                <c:pt idx="12">
                  <c:v>4.7051728759045828</c:v>
                </c:pt>
                <c:pt idx="13">
                  <c:v>4.6351575456053071</c:v>
                </c:pt>
                <c:pt idx="14">
                  <c:v>4.5528455284552845</c:v>
                </c:pt>
                <c:pt idx="15">
                  <c:v>4.4570582428430408</c:v>
                </c:pt>
                <c:pt idx="16">
                  <c:v>4.3471810089020773</c:v>
                </c:pt>
                <c:pt idx="17">
                  <c:v>4.2226148409893991</c:v>
                </c:pt>
                <c:pt idx="18">
                  <c:v>4.083333333333333</c:v>
                </c:pt>
                <c:pt idx="19">
                  <c:v>3.9310009718172982</c:v>
                </c:pt>
                <c:pt idx="20">
                  <c:v>3.7654320987654319</c:v>
                </c:pt>
                <c:pt idx="21">
                  <c:v>3.5879332477535302</c:v>
                </c:pt>
                <c:pt idx="22">
                  <c:v>3.4034833091436867</c:v>
                </c:pt>
                <c:pt idx="23">
                  <c:v>3.2113821138211387</c:v>
                </c:pt>
                <c:pt idx="24">
                  <c:v>3.0144404332129966</c:v>
                </c:pt>
                <c:pt idx="25">
                  <c:v>2.8131212723658052</c:v>
                </c:pt>
                <c:pt idx="26">
                  <c:v>2.6180164573408407</c:v>
                </c:pt>
                <c:pt idx="27">
                  <c:v>2.4244907515804259</c:v>
                </c:pt>
                <c:pt idx="28">
                  <c:v>2.2361809045226129</c:v>
                </c:pt>
                <c:pt idx="29">
                  <c:v>2.0556745182012843</c:v>
                </c:pt>
                <c:pt idx="30">
                  <c:v>1.8847352024922117</c:v>
                </c:pt>
                <c:pt idx="31">
                  <c:v>1.7232648197795652</c:v>
                </c:pt>
                <c:pt idx="32">
                  <c:v>1.5721408538485513</c:v>
                </c:pt>
                <c:pt idx="33">
                  <c:v>1.4320467077521892</c:v>
                </c:pt>
                <c:pt idx="34">
                  <c:v>1.3025210084033614</c:v>
                </c:pt>
                <c:pt idx="35">
                  <c:v>1.184530003468609</c:v>
                </c:pt>
                <c:pt idx="36">
                  <c:v>1.0756332500891901</c:v>
                </c:pt>
                <c:pt idx="37">
                  <c:v>0.97659107534747625</c:v>
                </c:pt>
                <c:pt idx="38">
                  <c:v>0.88785046728971961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CD-4ADE-B7E2-83085E03775E}"/>
            </c:ext>
          </c:extLst>
        </c:ser>
        <c:ser>
          <c:idx val="0"/>
          <c:order val="1"/>
          <c:tx>
            <c:strRef>
              <c:f>Sheet1!$G$4</c:f>
              <c:strCache>
                <c:ptCount val="1"/>
                <c:pt idx="0">
                  <c:v>Vout_top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Sheet1!$A$5:$A$43</c:f>
              <c:numCache>
                <c:formatCode>General</c:formatCode>
                <c:ptCount val="39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130</c:v>
                </c:pt>
                <c:pt idx="35">
                  <c:v>135</c:v>
                </c:pt>
                <c:pt idx="36">
                  <c:v>140</c:v>
                </c:pt>
                <c:pt idx="37">
                  <c:v>145</c:v>
                </c:pt>
                <c:pt idx="38">
                  <c:v>150</c:v>
                </c:pt>
              </c:numCache>
            </c:numRef>
          </c:xVal>
          <c:yVal>
            <c:numRef>
              <c:f>Sheet1!$G$5:$G$43</c:f>
              <c:numCache>
                <c:formatCode>0.0000</c:formatCode>
                <c:ptCount val="39"/>
                <c:pt idx="0">
                  <c:v>1.0881931048127813E-2</c:v>
                </c:pt>
                <c:pt idx="1">
                  <c:v>1.5139628666198716E-2</c:v>
                </c:pt>
                <c:pt idx="2">
                  <c:v>2.0827810807740373E-2</c:v>
                </c:pt>
                <c:pt idx="3">
                  <c:v>2.8348323583228099E-2</c:v>
                </c:pt>
                <c:pt idx="4">
                  <c:v>3.8191792236650236E-2</c:v>
                </c:pt>
                <c:pt idx="5">
                  <c:v>5.0947153906720395E-2</c:v>
                </c:pt>
                <c:pt idx="6">
                  <c:v>6.7315341778348942E-2</c:v>
                </c:pt>
                <c:pt idx="7">
                  <c:v>8.8133963624709558E-2</c:v>
                </c:pt>
                <c:pt idx="8">
                  <c:v>0.11435700176733549</c:v>
                </c:pt>
                <c:pt idx="9">
                  <c:v>0.14699986636375786</c:v>
                </c:pt>
                <c:pt idx="10">
                  <c:v>0.18713848247703302</c:v>
                </c:pt>
                <c:pt idx="11">
                  <c:v>0.23600085818493888</c:v>
                </c:pt>
                <c:pt idx="12">
                  <c:v>0.29482712409541678</c:v>
                </c:pt>
                <c:pt idx="13">
                  <c:v>0.36484245439469321</c:v>
                </c:pt>
                <c:pt idx="14">
                  <c:v>0.44715447154471544</c:v>
                </c:pt>
                <c:pt idx="15">
                  <c:v>0.54294175715695958</c:v>
                </c:pt>
                <c:pt idx="16">
                  <c:v>0.65281899109792296</c:v>
                </c:pt>
                <c:pt idx="17">
                  <c:v>0.77738515901060068</c:v>
                </c:pt>
                <c:pt idx="18">
                  <c:v>0.91666666666666663</c:v>
                </c:pt>
                <c:pt idx="19">
                  <c:v>1.0689990281827018</c:v>
                </c:pt>
                <c:pt idx="20">
                  <c:v>1.2345679012345678</c:v>
                </c:pt>
                <c:pt idx="21">
                  <c:v>1.4120667522464698</c:v>
                </c:pt>
                <c:pt idx="22">
                  <c:v>1.5965166908563135</c:v>
                </c:pt>
                <c:pt idx="23">
                  <c:v>1.7886178861788617</c:v>
                </c:pt>
                <c:pt idx="24">
                  <c:v>1.9855595667870034</c:v>
                </c:pt>
                <c:pt idx="25">
                  <c:v>2.1868787276341948</c:v>
                </c:pt>
                <c:pt idx="26">
                  <c:v>2.3819835426591598</c:v>
                </c:pt>
                <c:pt idx="27">
                  <c:v>2.5755092484195736</c:v>
                </c:pt>
                <c:pt idx="28">
                  <c:v>2.7638190954773867</c:v>
                </c:pt>
                <c:pt idx="29">
                  <c:v>2.9443254817987152</c:v>
                </c:pt>
                <c:pt idx="30">
                  <c:v>3.1152647975077881</c:v>
                </c:pt>
                <c:pt idx="31">
                  <c:v>3.2767351802204345</c:v>
                </c:pt>
                <c:pt idx="32">
                  <c:v>3.4278591461514489</c:v>
                </c:pt>
                <c:pt idx="33">
                  <c:v>3.5679532922478101</c:v>
                </c:pt>
                <c:pt idx="34">
                  <c:v>3.6974789915966388</c:v>
                </c:pt>
                <c:pt idx="35">
                  <c:v>3.815469996531391</c:v>
                </c:pt>
                <c:pt idx="36">
                  <c:v>3.9243667499108099</c:v>
                </c:pt>
                <c:pt idx="37">
                  <c:v>4.0234089246525242</c:v>
                </c:pt>
                <c:pt idx="38">
                  <c:v>4.1121495327102799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CD-4ADE-B7E2-83085E037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783759"/>
        <c:axId val="513614464"/>
      </c:scatterChart>
      <c:valAx>
        <c:axId val="832783759"/>
        <c:scaling>
          <c:orientation val="minMax"/>
          <c:max val="150"/>
          <c:min val="-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Temp,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614464"/>
        <c:crosses val="autoZero"/>
        <c:crossBetween val="midCat"/>
        <c:majorUnit val="20"/>
      </c:valAx>
      <c:valAx>
        <c:axId val="51361446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783759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991522309711286"/>
          <c:y val="5.9801326917468652E-2"/>
          <c:w val="0.23619510061242344"/>
          <c:h val="0.16743438320209975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727034120735"/>
          <c:y val="5.0925925925925923E-2"/>
          <c:w val="0.807071741032371"/>
          <c:h val="0.8083180227471565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counts_bottom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Sheet1!$A$5:$A$43</c:f>
              <c:numCache>
                <c:formatCode>General</c:formatCode>
                <c:ptCount val="39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130</c:v>
                </c:pt>
                <c:pt idx="35">
                  <c:v>135</c:v>
                </c:pt>
                <c:pt idx="36">
                  <c:v>140</c:v>
                </c:pt>
                <c:pt idx="37">
                  <c:v>145</c:v>
                </c:pt>
                <c:pt idx="38">
                  <c:v>150</c:v>
                </c:pt>
              </c:numCache>
            </c:numRef>
          </c:xVal>
          <c:yVal>
            <c:numRef>
              <c:f>Sheet1!$E$5:$E$43</c:f>
              <c:numCache>
                <c:formatCode>General</c:formatCode>
                <c:ptCount val="39"/>
                <c:pt idx="0">
                  <c:v>255</c:v>
                </c:pt>
                <c:pt idx="1">
                  <c:v>255</c:v>
                </c:pt>
                <c:pt idx="2">
                  <c:v>255</c:v>
                </c:pt>
                <c:pt idx="3">
                  <c:v>255</c:v>
                </c:pt>
                <c:pt idx="4">
                  <c:v>254</c:v>
                </c:pt>
                <c:pt idx="5">
                  <c:v>253</c:v>
                </c:pt>
                <c:pt idx="6">
                  <c:v>253</c:v>
                </c:pt>
                <c:pt idx="7">
                  <c:v>251</c:v>
                </c:pt>
                <c:pt idx="8">
                  <c:v>250</c:v>
                </c:pt>
                <c:pt idx="9">
                  <c:v>248</c:v>
                </c:pt>
                <c:pt idx="10">
                  <c:v>246</c:v>
                </c:pt>
                <c:pt idx="11">
                  <c:v>244</c:v>
                </c:pt>
                <c:pt idx="12">
                  <c:v>241</c:v>
                </c:pt>
                <c:pt idx="13">
                  <c:v>237</c:v>
                </c:pt>
                <c:pt idx="14">
                  <c:v>233</c:v>
                </c:pt>
                <c:pt idx="15">
                  <c:v>228</c:v>
                </c:pt>
                <c:pt idx="16">
                  <c:v>223</c:v>
                </c:pt>
                <c:pt idx="17">
                  <c:v>216</c:v>
                </c:pt>
                <c:pt idx="18">
                  <c:v>209</c:v>
                </c:pt>
                <c:pt idx="19">
                  <c:v>201</c:v>
                </c:pt>
                <c:pt idx="20">
                  <c:v>193</c:v>
                </c:pt>
                <c:pt idx="21">
                  <c:v>184</c:v>
                </c:pt>
                <c:pt idx="22">
                  <c:v>174</c:v>
                </c:pt>
                <c:pt idx="23">
                  <c:v>164</c:v>
                </c:pt>
                <c:pt idx="24">
                  <c:v>154</c:v>
                </c:pt>
                <c:pt idx="25">
                  <c:v>144</c:v>
                </c:pt>
                <c:pt idx="26">
                  <c:v>134</c:v>
                </c:pt>
                <c:pt idx="27">
                  <c:v>124</c:v>
                </c:pt>
                <c:pt idx="28">
                  <c:v>114</c:v>
                </c:pt>
                <c:pt idx="29">
                  <c:v>105</c:v>
                </c:pt>
                <c:pt idx="30">
                  <c:v>96</c:v>
                </c:pt>
                <c:pt idx="31">
                  <c:v>88</c:v>
                </c:pt>
                <c:pt idx="32">
                  <c:v>80</c:v>
                </c:pt>
                <c:pt idx="33">
                  <c:v>73</c:v>
                </c:pt>
                <c:pt idx="34">
                  <c:v>67</c:v>
                </c:pt>
                <c:pt idx="35">
                  <c:v>61</c:v>
                </c:pt>
                <c:pt idx="36">
                  <c:v>55</c:v>
                </c:pt>
                <c:pt idx="37">
                  <c:v>50</c:v>
                </c:pt>
                <c:pt idx="38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06-4857-9683-00A4F259DBDD}"/>
            </c:ext>
          </c:extLst>
        </c:ser>
        <c:ser>
          <c:idx val="1"/>
          <c:order val="1"/>
          <c:tx>
            <c:strRef>
              <c:f>Sheet1!$H$4</c:f>
              <c:strCache>
                <c:ptCount val="1"/>
                <c:pt idx="0">
                  <c:v>counts_top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Sheet1!$A$5:$A$43</c:f>
              <c:numCache>
                <c:formatCode>General</c:formatCode>
                <c:ptCount val="39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130</c:v>
                </c:pt>
                <c:pt idx="35">
                  <c:v>135</c:v>
                </c:pt>
                <c:pt idx="36">
                  <c:v>140</c:v>
                </c:pt>
                <c:pt idx="37">
                  <c:v>145</c:v>
                </c:pt>
                <c:pt idx="38">
                  <c:v>150</c:v>
                </c:pt>
              </c:numCache>
            </c:numRef>
          </c:xVal>
          <c:yVal>
            <c:numRef>
              <c:f>Sheet1!$H$5:$H$43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15</c:v>
                </c:pt>
                <c:pt idx="13">
                  <c:v>19</c:v>
                </c:pt>
                <c:pt idx="14">
                  <c:v>23</c:v>
                </c:pt>
                <c:pt idx="15">
                  <c:v>28</c:v>
                </c:pt>
                <c:pt idx="16">
                  <c:v>33</c:v>
                </c:pt>
                <c:pt idx="17">
                  <c:v>40</c:v>
                </c:pt>
                <c:pt idx="18">
                  <c:v>47</c:v>
                </c:pt>
                <c:pt idx="19">
                  <c:v>55</c:v>
                </c:pt>
                <c:pt idx="20">
                  <c:v>63</c:v>
                </c:pt>
                <c:pt idx="21">
                  <c:v>72</c:v>
                </c:pt>
                <c:pt idx="22">
                  <c:v>82</c:v>
                </c:pt>
                <c:pt idx="23">
                  <c:v>92</c:v>
                </c:pt>
                <c:pt idx="24">
                  <c:v>102</c:v>
                </c:pt>
                <c:pt idx="25">
                  <c:v>112</c:v>
                </c:pt>
                <c:pt idx="26">
                  <c:v>122</c:v>
                </c:pt>
                <c:pt idx="27">
                  <c:v>132</c:v>
                </c:pt>
                <c:pt idx="28">
                  <c:v>142</c:v>
                </c:pt>
                <c:pt idx="29">
                  <c:v>151</c:v>
                </c:pt>
                <c:pt idx="30">
                  <c:v>160</c:v>
                </c:pt>
                <c:pt idx="31">
                  <c:v>168</c:v>
                </c:pt>
                <c:pt idx="32">
                  <c:v>176</c:v>
                </c:pt>
                <c:pt idx="33">
                  <c:v>183</c:v>
                </c:pt>
                <c:pt idx="34">
                  <c:v>189</c:v>
                </c:pt>
                <c:pt idx="35">
                  <c:v>195</c:v>
                </c:pt>
                <c:pt idx="36">
                  <c:v>201</c:v>
                </c:pt>
                <c:pt idx="37">
                  <c:v>206</c:v>
                </c:pt>
                <c:pt idx="38">
                  <c:v>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15-4B02-91B4-CA5CBEE5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783759"/>
        <c:axId val="513614464"/>
      </c:scatterChart>
      <c:valAx>
        <c:axId val="832783759"/>
        <c:scaling>
          <c:orientation val="minMax"/>
          <c:max val="150"/>
          <c:min val="-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Temp,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614464"/>
        <c:crosses val="autoZero"/>
        <c:crossBetween val="midCat"/>
        <c:majorUnit val="20"/>
      </c:valAx>
      <c:valAx>
        <c:axId val="513614464"/>
        <c:scaling>
          <c:orientation val="minMax"/>
          <c:max val="2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7837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838867016622923"/>
          <c:y val="5.6133712452610104E-2"/>
          <c:w val="0.2401813210848644"/>
          <c:h val="0.1562510936132983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3622047244095"/>
          <c:y val="5.0925925925925923E-2"/>
          <c:w val="0.83320822397200345"/>
          <c:h val="0.8036883931175269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Sheet1!$A$5:$A$43</c:f>
              <c:numCache>
                <c:formatCode>General</c:formatCode>
                <c:ptCount val="39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130</c:v>
                </c:pt>
                <c:pt idx="35">
                  <c:v>135</c:v>
                </c:pt>
                <c:pt idx="36">
                  <c:v>140</c:v>
                </c:pt>
                <c:pt idx="37">
                  <c:v>145</c:v>
                </c:pt>
                <c:pt idx="38">
                  <c:v>150</c:v>
                </c:pt>
              </c:numCache>
            </c:numRef>
          </c:xVal>
          <c:yVal>
            <c:numRef>
              <c:f>Sheet1!$F$6:$F$43</c:f>
              <c:numCache>
                <c:formatCode>0.00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2.5</c:v>
                </c:pt>
                <c:pt idx="7">
                  <c:v>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1.6666666666666667</c:v>
                </c:pt>
                <c:pt idx="12">
                  <c:v>1.25</c:v>
                </c:pt>
                <c:pt idx="13">
                  <c:v>1.25</c:v>
                </c:pt>
                <c:pt idx="14">
                  <c:v>1</c:v>
                </c:pt>
                <c:pt idx="15">
                  <c:v>1</c:v>
                </c:pt>
                <c:pt idx="16">
                  <c:v>0.7142857142857143</c:v>
                </c:pt>
                <c:pt idx="17">
                  <c:v>0.7142857142857143</c:v>
                </c:pt>
                <c:pt idx="18">
                  <c:v>0.625</c:v>
                </c:pt>
                <c:pt idx="19">
                  <c:v>0.625</c:v>
                </c:pt>
                <c:pt idx="20">
                  <c:v>0.55555555555555558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0.55555555555555558</c:v>
                </c:pt>
                <c:pt idx="29">
                  <c:v>0.55555555555555558</c:v>
                </c:pt>
                <c:pt idx="30">
                  <c:v>0.625</c:v>
                </c:pt>
                <c:pt idx="31">
                  <c:v>0.625</c:v>
                </c:pt>
                <c:pt idx="32">
                  <c:v>0.7142857142857143</c:v>
                </c:pt>
                <c:pt idx="33">
                  <c:v>0.83333333333333337</c:v>
                </c:pt>
                <c:pt idx="34">
                  <c:v>0.83333333333333337</c:v>
                </c:pt>
                <c:pt idx="35">
                  <c:v>0.83333333333333337</c:v>
                </c:pt>
                <c:pt idx="36">
                  <c:v>1</c:v>
                </c:pt>
                <c:pt idx="3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2F-4A3E-ABB6-93F0705A16B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Sheet1!$A$5:$A$43</c:f>
              <c:numCache>
                <c:formatCode>General</c:formatCode>
                <c:ptCount val="39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  <c:pt idx="7">
                  <c:v>-5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15</c:v>
                </c:pt>
                <c:pt idx="12">
                  <c:v>20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40</c:v>
                </c:pt>
                <c:pt idx="17">
                  <c:v>45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130</c:v>
                </c:pt>
                <c:pt idx="35">
                  <c:v>135</c:v>
                </c:pt>
                <c:pt idx="36">
                  <c:v>140</c:v>
                </c:pt>
                <c:pt idx="37">
                  <c:v>145</c:v>
                </c:pt>
                <c:pt idx="38">
                  <c:v>150</c:v>
                </c:pt>
              </c:numCache>
            </c:numRef>
          </c:xVal>
          <c:yVal>
            <c:numRef>
              <c:f>Sheet1!$I$5:$I$43</c:f>
              <c:numCache>
                <c:formatCode>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2.5</c:v>
                </c:pt>
                <c:pt idx="7">
                  <c:v>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1.6666666666666667</c:v>
                </c:pt>
                <c:pt idx="12">
                  <c:v>1.25</c:v>
                </c:pt>
                <c:pt idx="13">
                  <c:v>1.25</c:v>
                </c:pt>
                <c:pt idx="14">
                  <c:v>1</c:v>
                </c:pt>
                <c:pt idx="15">
                  <c:v>1</c:v>
                </c:pt>
                <c:pt idx="16">
                  <c:v>0.7142857142857143</c:v>
                </c:pt>
                <c:pt idx="17">
                  <c:v>0.7142857142857143</c:v>
                </c:pt>
                <c:pt idx="18">
                  <c:v>0.625</c:v>
                </c:pt>
                <c:pt idx="19">
                  <c:v>0.625</c:v>
                </c:pt>
                <c:pt idx="20">
                  <c:v>0.55555555555555558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0.55555555555555558</c:v>
                </c:pt>
                <c:pt idx="29">
                  <c:v>0.55555555555555558</c:v>
                </c:pt>
                <c:pt idx="30">
                  <c:v>0.625</c:v>
                </c:pt>
                <c:pt idx="31">
                  <c:v>0.625</c:v>
                </c:pt>
                <c:pt idx="32">
                  <c:v>0.7142857142857143</c:v>
                </c:pt>
                <c:pt idx="33">
                  <c:v>0.83333333333333337</c:v>
                </c:pt>
                <c:pt idx="34">
                  <c:v>0.83333333333333337</c:v>
                </c:pt>
                <c:pt idx="35">
                  <c:v>0.83333333333333337</c:v>
                </c:pt>
                <c:pt idx="36">
                  <c:v>1</c:v>
                </c:pt>
                <c:pt idx="37">
                  <c:v>1</c:v>
                </c:pt>
                <c:pt idx="38">
                  <c:v>0.7109004739336493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D9-4603-8337-B0ABA279C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931680"/>
        <c:axId val="874924480"/>
      </c:scatterChart>
      <c:valAx>
        <c:axId val="874931680"/>
        <c:scaling>
          <c:orientation val="minMax"/>
          <c:max val="150"/>
          <c:min val="-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Temp,°C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924480"/>
        <c:crosses val="autoZero"/>
        <c:crossBetween val="midCat"/>
        <c:majorUnit val="20"/>
      </c:valAx>
      <c:valAx>
        <c:axId val="87492448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°C/count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cross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93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727034120735"/>
          <c:y val="5.0925925925925923E-2"/>
          <c:w val="0.807071741032371"/>
          <c:h val="0.80831802274715658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Sheet1!$H$4</c:f>
              <c:strCache>
                <c:ptCount val="1"/>
                <c:pt idx="0">
                  <c:v>counts_top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6831889763779528"/>
                  <c:y val="-7.623906386701662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/>
                      <a:t>y = 3E-05x</a:t>
                    </a:r>
                    <a:r>
                      <a:rPr lang="en-US" sz="1100" b="1" baseline="30000"/>
                      <a:t>3</a:t>
                    </a:r>
                    <a:r>
                      <a:rPr lang="en-US" sz="1100" b="1" baseline="0"/>
                      <a:t> - 0.0094x</a:t>
                    </a:r>
                    <a:r>
                      <a:rPr lang="en-US" sz="1100" b="1" baseline="30000"/>
                      <a:t>2</a:t>
                    </a:r>
                    <a:r>
                      <a:rPr lang="en-US" sz="1100" b="1" baseline="0"/>
                      <a:t> + 1.5024x - 6.2318</a:t>
                    </a:r>
                    <a:br>
                      <a:rPr lang="en-US" sz="1100" b="1" baseline="0"/>
                    </a:br>
                    <a:r>
                      <a:rPr lang="en-US" sz="1100" b="1" baseline="0"/>
                      <a:t>R² = 0.998</a:t>
                    </a:r>
                    <a:endParaRPr lang="en-US" sz="1100" b="1"/>
                  </a:p>
                </c:rich>
              </c:tx>
              <c:numFmt formatCode="General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Sheet1!$H$12:$H$43</c:f>
              <c:numCache>
                <c:formatCode>General</c:formatCode>
                <c:ptCount val="32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15</c:v>
                </c:pt>
                <c:pt idx="6">
                  <c:v>19</c:v>
                </c:pt>
                <c:pt idx="7">
                  <c:v>23</c:v>
                </c:pt>
                <c:pt idx="8">
                  <c:v>28</c:v>
                </c:pt>
                <c:pt idx="9">
                  <c:v>33</c:v>
                </c:pt>
                <c:pt idx="10">
                  <c:v>40</c:v>
                </c:pt>
                <c:pt idx="11">
                  <c:v>47</c:v>
                </c:pt>
                <c:pt idx="12">
                  <c:v>55</c:v>
                </c:pt>
                <c:pt idx="13">
                  <c:v>63</c:v>
                </c:pt>
                <c:pt idx="14">
                  <c:v>72</c:v>
                </c:pt>
                <c:pt idx="15">
                  <c:v>82</c:v>
                </c:pt>
                <c:pt idx="16">
                  <c:v>92</c:v>
                </c:pt>
                <c:pt idx="17">
                  <c:v>102</c:v>
                </c:pt>
                <c:pt idx="18">
                  <c:v>112</c:v>
                </c:pt>
                <c:pt idx="19">
                  <c:v>122</c:v>
                </c:pt>
                <c:pt idx="20">
                  <c:v>132</c:v>
                </c:pt>
                <c:pt idx="21">
                  <c:v>142</c:v>
                </c:pt>
                <c:pt idx="22">
                  <c:v>151</c:v>
                </c:pt>
                <c:pt idx="23">
                  <c:v>160</c:v>
                </c:pt>
                <c:pt idx="24">
                  <c:v>168</c:v>
                </c:pt>
                <c:pt idx="25">
                  <c:v>176</c:v>
                </c:pt>
                <c:pt idx="26">
                  <c:v>183</c:v>
                </c:pt>
                <c:pt idx="27">
                  <c:v>189</c:v>
                </c:pt>
                <c:pt idx="28">
                  <c:v>195</c:v>
                </c:pt>
                <c:pt idx="29">
                  <c:v>201</c:v>
                </c:pt>
                <c:pt idx="30">
                  <c:v>206</c:v>
                </c:pt>
                <c:pt idx="31">
                  <c:v>211</c:v>
                </c:pt>
              </c:numCache>
            </c:numRef>
          </c:xVal>
          <c:yVal>
            <c:numRef>
              <c:f>Sheet1!$A$12:$A$43</c:f>
              <c:numCache>
                <c:formatCode>General</c:formatCode>
                <c:ptCount val="32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  <c:pt idx="18">
                  <c:v>85</c:v>
                </c:pt>
                <c:pt idx="19">
                  <c:v>90</c:v>
                </c:pt>
                <c:pt idx="20">
                  <c:v>95</c:v>
                </c:pt>
                <c:pt idx="21">
                  <c:v>100</c:v>
                </c:pt>
                <c:pt idx="22">
                  <c:v>105</c:v>
                </c:pt>
                <c:pt idx="23">
                  <c:v>110</c:v>
                </c:pt>
                <c:pt idx="24">
                  <c:v>115</c:v>
                </c:pt>
                <c:pt idx="25">
                  <c:v>120</c:v>
                </c:pt>
                <c:pt idx="26">
                  <c:v>125</c:v>
                </c:pt>
                <c:pt idx="27">
                  <c:v>130</c:v>
                </c:pt>
                <c:pt idx="28">
                  <c:v>135</c:v>
                </c:pt>
                <c:pt idx="29">
                  <c:v>140</c:v>
                </c:pt>
                <c:pt idx="30">
                  <c:v>145</c:v>
                </c:pt>
                <c:pt idx="3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D6-45FA-90B5-EC510034CB92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Sheet1!$H$5:$H$11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</c:numCache>
            </c:numRef>
          </c:xVal>
          <c:yVal>
            <c:numRef>
              <c:f>Sheet1!$A$5:$A$11</c:f>
              <c:numCache>
                <c:formatCode>General</c:formatCode>
                <c:ptCount val="7"/>
                <c:pt idx="0">
                  <c:v>-40</c:v>
                </c:pt>
                <c:pt idx="1">
                  <c:v>-35</c:v>
                </c:pt>
                <c:pt idx="2">
                  <c:v>-30</c:v>
                </c:pt>
                <c:pt idx="3">
                  <c:v>-25</c:v>
                </c:pt>
                <c:pt idx="4">
                  <c:v>-20</c:v>
                </c:pt>
                <c:pt idx="5">
                  <c:v>-15</c:v>
                </c:pt>
                <c:pt idx="6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94-4B16-9B66-DA524E9CB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783759"/>
        <c:axId val="513614464"/>
      </c:scatterChart>
      <c:valAx>
        <c:axId val="832783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614464"/>
        <c:crosses val="autoZero"/>
        <c:crossBetween val="midCat"/>
        <c:majorUnit val="20"/>
      </c:valAx>
      <c:valAx>
        <c:axId val="51361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Temp,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7837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gif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0</xdr:row>
      <xdr:rowOff>80962</xdr:rowOff>
    </xdr:from>
    <xdr:to>
      <xdr:col>24</xdr:col>
      <xdr:colOff>381000</xdr:colOff>
      <xdr:row>14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DBA89F-892D-D482-7E99-A11943CF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280987</xdr:colOff>
      <xdr:row>0</xdr:row>
      <xdr:rowOff>90487</xdr:rowOff>
    </xdr:from>
    <xdr:to>
      <xdr:col>16</xdr:col>
      <xdr:colOff>585787</xdr:colOff>
      <xdr:row>14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4EB389-93AE-181B-FFB8-2FB4E8060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276225</xdr:colOff>
      <xdr:row>15</xdr:row>
      <xdr:rowOff>85725</xdr:rowOff>
    </xdr:from>
    <xdr:to>
      <xdr:col>16</xdr:col>
      <xdr:colOff>581025</xdr:colOff>
      <xdr:row>29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85A66E-A698-4482-90F1-70353B7ED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30</xdr:row>
      <xdr:rowOff>33337</xdr:rowOff>
    </xdr:from>
    <xdr:to>
      <xdr:col>17</xdr:col>
      <xdr:colOff>95250</xdr:colOff>
      <xdr:row>44</xdr:row>
      <xdr:rowOff>109537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ED468D-712A-5B0F-8F9D-57DE0FDAF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66675</xdr:colOff>
      <xdr:row>15</xdr:row>
      <xdr:rowOff>123825</xdr:rowOff>
    </xdr:from>
    <xdr:to>
      <xdr:col>24</xdr:col>
      <xdr:colOff>371475</xdr:colOff>
      <xdr:row>30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E3D5B95-FBB0-4A5C-84A2-7DB02F55C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49</xdr:row>
      <xdr:rowOff>0</xdr:rowOff>
    </xdr:from>
    <xdr:to>
      <xdr:col>15</xdr:col>
      <xdr:colOff>523875</xdr:colOff>
      <xdr:row>64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7A5F5E-159D-B897-18F5-610336C8A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525000"/>
          <a:ext cx="3571875" cy="30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161925</xdr:colOff>
      <xdr:row>48</xdr:row>
      <xdr:rowOff>85725</xdr:rowOff>
    </xdr:from>
    <xdr:to>
      <xdr:col>20</xdr:col>
      <xdr:colOff>261938</xdr:colOff>
      <xdr:row>104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80C996-F207-DD16-9409-2E31AA7CA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9420225"/>
          <a:ext cx="2657475" cy="1058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motorsports.com/shop/product_info.php/cPath/129_142/products_id/1598?osCsid=nolddat0vvv2k715b8jsb42lr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67BE-5241-4E7A-9D16-4FC0B29DAA2E}">
  <dimension ref="A1:T43"/>
  <sheetViews>
    <sheetView tabSelected="1" zoomScale="80" zoomScaleNormal="80" workbookViewId="0">
      <selection activeCell="S35" sqref="S35"/>
    </sheetView>
  </sheetViews>
  <sheetFormatPr defaultRowHeight="15" x14ac:dyDescent="0.25"/>
  <cols>
    <col min="2" max="2" width="12.5703125" bestFit="1" customWidth="1"/>
    <col min="3" max="3" width="10.28515625" customWidth="1"/>
    <col min="4" max="4" width="12.85546875" bestFit="1" customWidth="1"/>
    <col min="5" max="5" width="14.5703125" bestFit="1" customWidth="1"/>
    <col min="6" max="6" width="8.7109375" bestFit="1" customWidth="1"/>
    <col min="7" max="7" width="9.28515625" bestFit="1" customWidth="1"/>
    <col min="8" max="8" width="10.85546875" bestFit="1" customWidth="1"/>
    <col min="19" max="19" width="10.85546875" bestFit="1" customWidth="1"/>
  </cols>
  <sheetData>
    <row r="1" spans="1:9" x14ac:dyDescent="0.25">
      <c r="B1" s="7" t="s">
        <v>14</v>
      </c>
      <c r="D1" s="5" t="s">
        <v>2</v>
      </c>
      <c r="E1">
        <v>5</v>
      </c>
      <c r="F1" t="s">
        <v>4</v>
      </c>
    </row>
    <row r="2" spans="1:9" x14ac:dyDescent="0.25">
      <c r="D2" s="5" t="s">
        <v>3</v>
      </c>
      <c r="E2">
        <v>220</v>
      </c>
      <c r="F2" t="s">
        <v>5</v>
      </c>
    </row>
    <row r="3" spans="1:9" x14ac:dyDescent="0.25">
      <c r="D3" s="5" t="s">
        <v>6</v>
      </c>
      <c r="E3" s="2">
        <f>5/256</f>
        <v>1.953125E-2</v>
      </c>
      <c r="F3" t="s">
        <v>7</v>
      </c>
    </row>
    <row r="4" spans="1:9" ht="30" x14ac:dyDescent="0.25">
      <c r="A4" s="3" t="s">
        <v>0</v>
      </c>
      <c r="B4" s="3" t="s">
        <v>1</v>
      </c>
      <c r="C4" s="6" t="s">
        <v>13</v>
      </c>
      <c r="D4" s="3" t="s">
        <v>9</v>
      </c>
      <c r="E4" s="3" t="s">
        <v>12</v>
      </c>
      <c r="F4" s="3" t="s">
        <v>8</v>
      </c>
      <c r="G4" s="3" t="s">
        <v>10</v>
      </c>
      <c r="H4" s="3" t="s">
        <v>11</v>
      </c>
    </row>
    <row r="5" spans="1:9" x14ac:dyDescent="0.25">
      <c r="A5">
        <v>-40</v>
      </c>
      <c r="B5" s="1">
        <v>100865</v>
      </c>
      <c r="C5" s="1">
        <f>1000*$E$1 / ( B5+$E$2)</f>
        <v>4.9463322946035518E-2</v>
      </c>
      <c r="D5" s="2">
        <f>$E$1*(B5/($E$2+B5))</f>
        <v>4.9891180689518722</v>
      </c>
      <c r="E5">
        <f>ROUND(D5/$E$3, 0)</f>
        <v>255</v>
      </c>
      <c r="G5" s="2">
        <f>$E$1*($E$2/($E$2+B5))</f>
        <v>1.0881931048127813E-2</v>
      </c>
      <c r="H5">
        <f t="shared" ref="H5:H43" si="0">ROUND(G5/$E$3, 0)</f>
        <v>1</v>
      </c>
      <c r="I5" s="4" t="e">
        <f>(A6-A5)/(H6-H5)</f>
        <v>#DIV/0!</v>
      </c>
    </row>
    <row r="6" spans="1:9" x14ac:dyDescent="0.25">
      <c r="A6">
        <v>-35</v>
      </c>
      <c r="B6" s="1">
        <v>72437</v>
      </c>
      <c r="C6" s="1">
        <f t="shared" ref="C6:C42" si="1">1000*$E$1 / ( B6+$E$2)</f>
        <v>6.8816493937266882E-2</v>
      </c>
      <c r="D6" s="2">
        <f t="shared" ref="D6:D43" si="2">$E$1*(B6/($E$2+B6))</f>
        <v>4.9848603713338013</v>
      </c>
      <c r="E6">
        <f t="shared" ref="E6:E43" si="3">ROUND(D6/$E$3, 0)</f>
        <v>255</v>
      </c>
      <c r="F6" s="4" t="e">
        <f>(A5-A6)/(E6-E5)</f>
        <v>#DIV/0!</v>
      </c>
      <c r="G6" s="2">
        <f t="shared" ref="G6:G43" si="4">$E$1*($E$2/($E$2+B6))</f>
        <v>1.5139628666198716E-2</v>
      </c>
      <c r="H6">
        <f t="shared" si="0"/>
        <v>1</v>
      </c>
      <c r="I6" s="4" t="e">
        <f t="shared" ref="I6:I43" si="5">(A7-A6)/(H7-H6)</f>
        <v>#DIV/0!</v>
      </c>
    </row>
    <row r="7" spans="1:9" x14ac:dyDescent="0.25">
      <c r="A7">
        <v>-30</v>
      </c>
      <c r="B7" s="1">
        <v>52594</v>
      </c>
      <c r="C7" s="1">
        <f t="shared" si="1"/>
        <v>9.4671867307910787E-2</v>
      </c>
      <c r="D7" s="2">
        <f t="shared" si="2"/>
        <v>4.9791721891922593</v>
      </c>
      <c r="E7">
        <f t="shared" si="3"/>
        <v>255</v>
      </c>
      <c r="F7" s="4" t="e">
        <f t="shared" ref="F7:F43" si="6">(A6-A7)/(E7-E6)</f>
        <v>#DIV/0!</v>
      </c>
      <c r="G7" s="2">
        <f t="shared" si="4"/>
        <v>2.0827810807740373E-2</v>
      </c>
      <c r="H7">
        <f t="shared" si="0"/>
        <v>1</v>
      </c>
      <c r="I7" s="4" t="e">
        <f t="shared" si="5"/>
        <v>#DIV/0!</v>
      </c>
    </row>
    <row r="8" spans="1:9" x14ac:dyDescent="0.25">
      <c r="A8">
        <v>-25</v>
      </c>
      <c r="B8" s="1">
        <v>38583</v>
      </c>
      <c r="C8" s="1">
        <f t="shared" si="1"/>
        <v>0.12885601628740045</v>
      </c>
      <c r="D8" s="2">
        <f t="shared" si="2"/>
        <v>4.971651676416772</v>
      </c>
      <c r="E8">
        <f t="shared" si="3"/>
        <v>255</v>
      </c>
      <c r="F8" s="4" t="e">
        <f t="shared" si="6"/>
        <v>#DIV/0!</v>
      </c>
      <c r="G8" s="2">
        <f t="shared" si="4"/>
        <v>2.8348323583228099E-2</v>
      </c>
      <c r="H8">
        <f t="shared" si="0"/>
        <v>1</v>
      </c>
      <c r="I8" s="4">
        <f t="shared" si="5"/>
        <v>5</v>
      </c>
    </row>
    <row r="9" spans="1:9" x14ac:dyDescent="0.25">
      <c r="A9">
        <v>-20</v>
      </c>
      <c r="B9" s="1">
        <v>28582</v>
      </c>
      <c r="C9" s="1">
        <f t="shared" si="1"/>
        <v>0.17359905562113742</v>
      </c>
      <c r="D9" s="2">
        <f t="shared" si="2"/>
        <v>4.9618082077633492</v>
      </c>
      <c r="E9">
        <f t="shared" si="3"/>
        <v>254</v>
      </c>
      <c r="F9" s="4">
        <f t="shared" si="6"/>
        <v>5</v>
      </c>
      <c r="G9" s="2">
        <f t="shared" si="4"/>
        <v>3.8191792236650236E-2</v>
      </c>
      <c r="H9">
        <f t="shared" si="0"/>
        <v>2</v>
      </c>
      <c r="I9" s="4">
        <f t="shared" si="5"/>
        <v>5</v>
      </c>
    </row>
    <row r="10" spans="1:9" x14ac:dyDescent="0.25">
      <c r="A10">
        <v>-15</v>
      </c>
      <c r="B10" s="1">
        <v>21371</v>
      </c>
      <c r="C10" s="1">
        <f t="shared" si="1"/>
        <v>0.23157797230327451</v>
      </c>
      <c r="D10" s="2">
        <f t="shared" si="2"/>
        <v>4.9490528460932799</v>
      </c>
      <c r="E10">
        <f t="shared" si="3"/>
        <v>253</v>
      </c>
      <c r="F10" s="4">
        <f t="shared" si="6"/>
        <v>5</v>
      </c>
      <c r="G10" s="2">
        <f t="shared" si="4"/>
        <v>5.0947153906720395E-2</v>
      </c>
      <c r="H10">
        <f t="shared" si="0"/>
        <v>3</v>
      </c>
      <c r="I10" s="4" t="e">
        <f t="shared" si="5"/>
        <v>#DIV/0!</v>
      </c>
    </row>
    <row r="11" spans="1:9" x14ac:dyDescent="0.25">
      <c r="A11">
        <v>-10</v>
      </c>
      <c r="B11" s="1">
        <v>16121</v>
      </c>
      <c r="C11" s="1">
        <f t="shared" si="1"/>
        <v>0.30597882626522244</v>
      </c>
      <c r="D11" s="2">
        <f t="shared" si="2"/>
        <v>4.9326846582216515</v>
      </c>
      <c r="E11">
        <f t="shared" si="3"/>
        <v>253</v>
      </c>
      <c r="F11" s="4" t="e">
        <f t="shared" si="6"/>
        <v>#DIV/0!</v>
      </c>
      <c r="G11" s="2">
        <f t="shared" si="4"/>
        <v>6.7315341778348942E-2</v>
      </c>
      <c r="H11">
        <f t="shared" si="0"/>
        <v>3</v>
      </c>
      <c r="I11" s="4">
        <f t="shared" si="5"/>
        <v>2.5</v>
      </c>
    </row>
    <row r="12" spans="1:9" x14ac:dyDescent="0.25">
      <c r="A12">
        <v>-5</v>
      </c>
      <c r="B12" s="1">
        <v>12261</v>
      </c>
      <c r="C12" s="1">
        <f t="shared" si="1"/>
        <v>0.40060892556686162</v>
      </c>
      <c r="D12" s="2">
        <f t="shared" si="2"/>
        <v>4.9118660363752902</v>
      </c>
      <c r="E12">
        <f t="shared" si="3"/>
        <v>251</v>
      </c>
      <c r="F12" s="4">
        <f t="shared" si="6"/>
        <v>2.5</v>
      </c>
      <c r="G12" s="2">
        <f t="shared" si="4"/>
        <v>8.8133963624709558E-2</v>
      </c>
      <c r="H12">
        <f t="shared" si="0"/>
        <v>5</v>
      </c>
      <c r="I12" s="4">
        <f t="shared" si="5"/>
        <v>5</v>
      </c>
    </row>
    <row r="13" spans="1:9" x14ac:dyDescent="0.25">
      <c r="A13">
        <v>0</v>
      </c>
      <c r="B13" s="1">
        <v>9399</v>
      </c>
      <c r="C13" s="1">
        <f t="shared" si="1"/>
        <v>0.51980455348788857</v>
      </c>
      <c r="D13" s="2">
        <f t="shared" si="2"/>
        <v>4.8856429982326643</v>
      </c>
      <c r="E13">
        <f t="shared" si="3"/>
        <v>250</v>
      </c>
      <c r="F13" s="4">
        <f t="shared" si="6"/>
        <v>5</v>
      </c>
      <c r="G13" s="2">
        <f t="shared" si="4"/>
        <v>0.11435700176733549</v>
      </c>
      <c r="H13">
        <f t="shared" si="0"/>
        <v>6</v>
      </c>
      <c r="I13" s="4">
        <f t="shared" si="5"/>
        <v>2.5</v>
      </c>
    </row>
    <row r="14" spans="1:9" x14ac:dyDescent="0.25">
      <c r="A14">
        <v>5</v>
      </c>
      <c r="B14" s="1">
        <v>7263</v>
      </c>
      <c r="C14" s="1">
        <f t="shared" si="1"/>
        <v>0.66818121074435388</v>
      </c>
      <c r="D14" s="2">
        <f t="shared" si="2"/>
        <v>4.8530001336362423</v>
      </c>
      <c r="E14">
        <f t="shared" si="3"/>
        <v>248</v>
      </c>
      <c r="F14" s="4">
        <f t="shared" si="6"/>
        <v>2.5</v>
      </c>
      <c r="G14" s="2">
        <f t="shared" si="4"/>
        <v>0.14699986636375786</v>
      </c>
      <c r="H14">
        <f t="shared" si="0"/>
        <v>8</v>
      </c>
      <c r="I14" s="4">
        <f t="shared" si="5"/>
        <v>2.5</v>
      </c>
    </row>
    <row r="15" spans="1:9" x14ac:dyDescent="0.25">
      <c r="A15">
        <v>10</v>
      </c>
      <c r="B15" s="1">
        <v>5658</v>
      </c>
      <c r="C15" s="1">
        <f t="shared" si="1"/>
        <v>0.85062946580469545</v>
      </c>
      <c r="D15" s="2">
        <f t="shared" si="2"/>
        <v>4.8128615175229674</v>
      </c>
      <c r="E15">
        <f t="shared" si="3"/>
        <v>246</v>
      </c>
      <c r="F15" s="4">
        <f t="shared" si="6"/>
        <v>2.5</v>
      </c>
      <c r="G15" s="2">
        <f t="shared" si="4"/>
        <v>0.18713848247703302</v>
      </c>
      <c r="H15">
        <f t="shared" si="0"/>
        <v>10</v>
      </c>
      <c r="I15" s="4">
        <f t="shared" si="5"/>
        <v>2.5</v>
      </c>
    </row>
    <row r="16" spans="1:9" x14ac:dyDescent="0.25">
      <c r="A16">
        <v>15</v>
      </c>
      <c r="B16" s="1">
        <v>4441</v>
      </c>
      <c r="C16" s="1">
        <f t="shared" si="1"/>
        <v>1.0727311735679039</v>
      </c>
      <c r="D16" s="2">
        <f t="shared" si="2"/>
        <v>4.7639991418150611</v>
      </c>
      <c r="E16">
        <f t="shared" si="3"/>
        <v>244</v>
      </c>
      <c r="F16" s="4">
        <f t="shared" si="6"/>
        <v>2.5</v>
      </c>
      <c r="G16" s="2">
        <f t="shared" si="4"/>
        <v>0.23600085818493888</v>
      </c>
      <c r="H16">
        <f t="shared" si="0"/>
        <v>12</v>
      </c>
      <c r="I16" s="4">
        <f t="shared" si="5"/>
        <v>1.6666666666666667</v>
      </c>
    </row>
    <row r="17" spans="1:9" x14ac:dyDescent="0.25">
      <c r="A17">
        <v>20</v>
      </c>
      <c r="B17" s="1">
        <v>3511</v>
      </c>
      <c r="C17" s="1">
        <f t="shared" si="1"/>
        <v>1.3401232913428036</v>
      </c>
      <c r="D17" s="2">
        <f t="shared" si="2"/>
        <v>4.7051728759045828</v>
      </c>
      <c r="E17">
        <f t="shared" si="3"/>
        <v>241</v>
      </c>
      <c r="F17" s="4">
        <f t="shared" si="6"/>
        <v>1.6666666666666667</v>
      </c>
      <c r="G17" s="2">
        <f t="shared" si="4"/>
        <v>0.29482712409541678</v>
      </c>
      <c r="H17">
        <f t="shared" si="0"/>
        <v>15</v>
      </c>
      <c r="I17" s="4">
        <f t="shared" si="5"/>
        <v>1.25</v>
      </c>
    </row>
    <row r="18" spans="1:9" x14ac:dyDescent="0.25">
      <c r="A18">
        <v>25</v>
      </c>
      <c r="B18" s="1">
        <v>2795</v>
      </c>
      <c r="C18" s="1">
        <f t="shared" si="1"/>
        <v>1.6583747927031509</v>
      </c>
      <c r="D18" s="2">
        <f t="shared" si="2"/>
        <v>4.6351575456053071</v>
      </c>
      <c r="E18">
        <f t="shared" si="3"/>
        <v>237</v>
      </c>
      <c r="F18" s="4">
        <f t="shared" si="6"/>
        <v>1.25</v>
      </c>
      <c r="G18" s="2">
        <f t="shared" si="4"/>
        <v>0.36484245439469321</v>
      </c>
      <c r="H18">
        <f t="shared" si="0"/>
        <v>19</v>
      </c>
      <c r="I18" s="4">
        <f t="shared" si="5"/>
        <v>1.25</v>
      </c>
    </row>
    <row r="19" spans="1:9" x14ac:dyDescent="0.25">
      <c r="A19">
        <v>30</v>
      </c>
      <c r="B19" s="1">
        <v>2240</v>
      </c>
      <c r="C19" s="1">
        <f t="shared" si="1"/>
        <v>2.0325203252032522</v>
      </c>
      <c r="D19" s="2">
        <f t="shared" si="2"/>
        <v>4.5528455284552845</v>
      </c>
      <c r="E19">
        <f t="shared" si="3"/>
        <v>233</v>
      </c>
      <c r="F19" s="4">
        <f t="shared" si="6"/>
        <v>1.25</v>
      </c>
      <c r="G19" s="2">
        <f t="shared" si="4"/>
        <v>0.44715447154471544</v>
      </c>
      <c r="H19">
        <f t="shared" si="0"/>
        <v>23</v>
      </c>
      <c r="I19" s="4">
        <f t="shared" si="5"/>
        <v>1</v>
      </c>
    </row>
    <row r="20" spans="1:9" x14ac:dyDescent="0.25">
      <c r="A20">
        <v>35</v>
      </c>
      <c r="B20" s="1">
        <v>1806</v>
      </c>
      <c r="C20" s="1">
        <f t="shared" si="1"/>
        <v>2.4679170779861797</v>
      </c>
      <c r="D20" s="2">
        <f t="shared" si="2"/>
        <v>4.4570582428430408</v>
      </c>
      <c r="E20">
        <f t="shared" si="3"/>
        <v>228</v>
      </c>
      <c r="F20" s="4">
        <f t="shared" si="6"/>
        <v>1</v>
      </c>
      <c r="G20" s="2">
        <f t="shared" si="4"/>
        <v>0.54294175715695958</v>
      </c>
      <c r="H20">
        <f t="shared" si="0"/>
        <v>28</v>
      </c>
      <c r="I20" s="4">
        <f t="shared" si="5"/>
        <v>1</v>
      </c>
    </row>
    <row r="21" spans="1:9" x14ac:dyDescent="0.25">
      <c r="A21">
        <v>40</v>
      </c>
      <c r="B21" s="1">
        <v>1465</v>
      </c>
      <c r="C21" s="1">
        <f t="shared" si="1"/>
        <v>2.9673590504451037</v>
      </c>
      <c r="D21" s="2">
        <f t="shared" si="2"/>
        <v>4.3471810089020773</v>
      </c>
      <c r="E21">
        <f t="shared" si="3"/>
        <v>223</v>
      </c>
      <c r="F21" s="4">
        <f t="shared" si="6"/>
        <v>1</v>
      </c>
      <c r="G21" s="2">
        <f t="shared" si="4"/>
        <v>0.65281899109792296</v>
      </c>
      <c r="H21">
        <f t="shared" si="0"/>
        <v>33</v>
      </c>
      <c r="I21" s="4">
        <f t="shared" si="5"/>
        <v>0.7142857142857143</v>
      </c>
    </row>
    <row r="22" spans="1:9" x14ac:dyDescent="0.25">
      <c r="A22">
        <v>45</v>
      </c>
      <c r="B22" s="1">
        <v>1195</v>
      </c>
      <c r="C22" s="1">
        <f t="shared" si="1"/>
        <v>3.5335689045936394</v>
      </c>
      <c r="D22" s="2">
        <f t="shared" si="2"/>
        <v>4.2226148409893991</v>
      </c>
      <c r="E22">
        <f t="shared" si="3"/>
        <v>216</v>
      </c>
      <c r="F22" s="4">
        <f t="shared" si="6"/>
        <v>0.7142857142857143</v>
      </c>
      <c r="G22" s="2">
        <f t="shared" si="4"/>
        <v>0.77738515901060068</v>
      </c>
      <c r="H22">
        <f t="shared" si="0"/>
        <v>40</v>
      </c>
      <c r="I22" s="4">
        <f t="shared" si="5"/>
        <v>0.7142857142857143</v>
      </c>
    </row>
    <row r="23" spans="1:9" x14ac:dyDescent="0.25">
      <c r="A23">
        <v>50</v>
      </c>
      <c r="B23" s="1">
        <v>980</v>
      </c>
      <c r="C23" s="1">
        <f t="shared" si="1"/>
        <v>4.166666666666667</v>
      </c>
      <c r="D23" s="2">
        <f t="shared" si="2"/>
        <v>4.083333333333333</v>
      </c>
      <c r="E23">
        <f t="shared" si="3"/>
        <v>209</v>
      </c>
      <c r="F23" s="4">
        <f t="shared" si="6"/>
        <v>0.7142857142857143</v>
      </c>
      <c r="G23" s="2">
        <f t="shared" si="4"/>
        <v>0.91666666666666663</v>
      </c>
      <c r="H23">
        <f t="shared" si="0"/>
        <v>47</v>
      </c>
      <c r="I23" s="4">
        <f t="shared" si="5"/>
        <v>0.625</v>
      </c>
    </row>
    <row r="24" spans="1:9" x14ac:dyDescent="0.25">
      <c r="A24">
        <v>55</v>
      </c>
      <c r="B24" s="1">
        <v>809</v>
      </c>
      <c r="C24" s="1">
        <f t="shared" si="1"/>
        <v>4.8590864917395526</v>
      </c>
      <c r="D24" s="2">
        <f t="shared" si="2"/>
        <v>3.9310009718172982</v>
      </c>
      <c r="E24">
        <f t="shared" si="3"/>
        <v>201</v>
      </c>
      <c r="F24" s="4">
        <f t="shared" si="6"/>
        <v>0.625</v>
      </c>
      <c r="G24" s="2">
        <f t="shared" si="4"/>
        <v>1.0689990281827018</v>
      </c>
      <c r="H24">
        <f t="shared" si="0"/>
        <v>55</v>
      </c>
      <c r="I24" s="4">
        <f t="shared" si="5"/>
        <v>0.625</v>
      </c>
    </row>
    <row r="25" spans="1:9" x14ac:dyDescent="0.25">
      <c r="A25">
        <v>60</v>
      </c>
      <c r="B25" s="1">
        <v>671</v>
      </c>
      <c r="C25" s="1">
        <f t="shared" si="1"/>
        <v>5.6116722783389452</v>
      </c>
      <c r="D25" s="2">
        <f t="shared" si="2"/>
        <v>3.7654320987654319</v>
      </c>
      <c r="E25">
        <f t="shared" si="3"/>
        <v>193</v>
      </c>
      <c r="F25" s="4">
        <f t="shared" si="6"/>
        <v>0.625</v>
      </c>
      <c r="G25" s="2">
        <f t="shared" si="4"/>
        <v>1.2345679012345678</v>
      </c>
      <c r="H25">
        <f t="shared" si="0"/>
        <v>63</v>
      </c>
      <c r="I25" s="4">
        <f t="shared" si="5"/>
        <v>0.55555555555555558</v>
      </c>
    </row>
    <row r="26" spans="1:9" x14ac:dyDescent="0.25">
      <c r="A26">
        <v>65</v>
      </c>
      <c r="B26" s="1">
        <v>559</v>
      </c>
      <c r="C26" s="1">
        <f t="shared" si="1"/>
        <v>6.4184852374839538</v>
      </c>
      <c r="D26" s="2">
        <f t="shared" si="2"/>
        <v>3.5879332477535302</v>
      </c>
      <c r="E26">
        <f t="shared" si="3"/>
        <v>184</v>
      </c>
      <c r="F26" s="4">
        <f t="shared" si="6"/>
        <v>0.55555555555555558</v>
      </c>
      <c r="G26" s="2">
        <f t="shared" si="4"/>
        <v>1.4120667522464698</v>
      </c>
      <c r="H26">
        <f t="shared" si="0"/>
        <v>72</v>
      </c>
      <c r="I26" s="4">
        <f t="shared" si="5"/>
        <v>0.5</v>
      </c>
    </row>
    <row r="27" spans="1:9" x14ac:dyDescent="0.25">
      <c r="A27">
        <v>70</v>
      </c>
      <c r="B27" s="1">
        <v>469</v>
      </c>
      <c r="C27" s="1">
        <f t="shared" si="1"/>
        <v>7.2568940493468794</v>
      </c>
      <c r="D27" s="2">
        <f t="shared" si="2"/>
        <v>3.4034833091436867</v>
      </c>
      <c r="E27">
        <f t="shared" si="3"/>
        <v>174</v>
      </c>
      <c r="F27" s="4">
        <f t="shared" si="6"/>
        <v>0.5</v>
      </c>
      <c r="G27" s="2">
        <f t="shared" si="4"/>
        <v>1.5965166908563135</v>
      </c>
      <c r="H27">
        <f t="shared" si="0"/>
        <v>82</v>
      </c>
      <c r="I27" s="4">
        <f t="shared" si="5"/>
        <v>0.5</v>
      </c>
    </row>
    <row r="28" spans="1:9" x14ac:dyDescent="0.25">
      <c r="A28">
        <v>75</v>
      </c>
      <c r="B28" s="1">
        <v>395</v>
      </c>
      <c r="C28" s="1">
        <f t="shared" si="1"/>
        <v>8.1300813008130088</v>
      </c>
      <c r="D28" s="2">
        <f t="shared" si="2"/>
        <v>3.2113821138211387</v>
      </c>
      <c r="E28">
        <f t="shared" si="3"/>
        <v>164</v>
      </c>
      <c r="F28" s="4">
        <f t="shared" si="6"/>
        <v>0.5</v>
      </c>
      <c r="G28" s="2">
        <f t="shared" si="4"/>
        <v>1.7886178861788617</v>
      </c>
      <c r="H28">
        <f t="shared" si="0"/>
        <v>92</v>
      </c>
      <c r="I28" s="4">
        <f t="shared" si="5"/>
        <v>0.5</v>
      </c>
    </row>
    <row r="29" spans="1:9" x14ac:dyDescent="0.25">
      <c r="A29">
        <v>80</v>
      </c>
      <c r="B29" s="1">
        <v>334</v>
      </c>
      <c r="C29" s="1">
        <f t="shared" si="1"/>
        <v>9.025270758122744</v>
      </c>
      <c r="D29" s="2">
        <f t="shared" si="2"/>
        <v>3.0144404332129966</v>
      </c>
      <c r="E29">
        <f t="shared" si="3"/>
        <v>154</v>
      </c>
      <c r="F29" s="4">
        <f t="shared" si="6"/>
        <v>0.5</v>
      </c>
      <c r="G29" s="2">
        <f t="shared" si="4"/>
        <v>1.9855595667870034</v>
      </c>
      <c r="H29">
        <f t="shared" si="0"/>
        <v>102</v>
      </c>
      <c r="I29" s="4">
        <f t="shared" si="5"/>
        <v>0.5</v>
      </c>
    </row>
    <row r="30" spans="1:9" x14ac:dyDescent="0.25">
      <c r="A30">
        <v>85</v>
      </c>
      <c r="B30" s="1">
        <v>283</v>
      </c>
      <c r="C30" s="1">
        <f t="shared" si="1"/>
        <v>9.9403578528827037</v>
      </c>
      <c r="D30" s="2">
        <f t="shared" si="2"/>
        <v>2.8131212723658052</v>
      </c>
      <c r="E30">
        <f t="shared" si="3"/>
        <v>144</v>
      </c>
      <c r="F30" s="4">
        <f t="shared" si="6"/>
        <v>0.5</v>
      </c>
      <c r="G30" s="2">
        <f t="shared" si="4"/>
        <v>2.1868787276341948</v>
      </c>
      <c r="H30">
        <f t="shared" si="0"/>
        <v>112</v>
      </c>
      <c r="I30" s="4">
        <f t="shared" si="5"/>
        <v>0.5</v>
      </c>
    </row>
    <row r="31" spans="1:9" x14ac:dyDescent="0.25">
      <c r="A31">
        <v>90</v>
      </c>
      <c r="B31" s="1">
        <v>241.8</v>
      </c>
      <c r="C31" s="1">
        <f t="shared" si="1"/>
        <v>10.827197921178</v>
      </c>
      <c r="D31" s="2">
        <f t="shared" si="2"/>
        <v>2.6180164573408407</v>
      </c>
      <c r="E31">
        <f t="shared" si="3"/>
        <v>134</v>
      </c>
      <c r="F31" s="4">
        <f t="shared" si="6"/>
        <v>0.5</v>
      </c>
      <c r="G31" s="2">
        <f t="shared" si="4"/>
        <v>2.3819835426591598</v>
      </c>
      <c r="H31">
        <f t="shared" si="0"/>
        <v>122</v>
      </c>
      <c r="I31" s="4">
        <f t="shared" si="5"/>
        <v>0.5</v>
      </c>
    </row>
    <row r="32" spans="1:9" x14ac:dyDescent="0.25">
      <c r="A32">
        <v>95</v>
      </c>
      <c r="B32" s="1">
        <v>207.1</v>
      </c>
      <c r="C32" s="1">
        <f t="shared" si="1"/>
        <v>11.706860220088972</v>
      </c>
      <c r="D32" s="2">
        <f t="shared" si="2"/>
        <v>2.4244907515804259</v>
      </c>
      <c r="E32">
        <f t="shared" si="3"/>
        <v>124</v>
      </c>
      <c r="F32" s="4">
        <f t="shared" si="6"/>
        <v>0.5</v>
      </c>
      <c r="G32" s="2">
        <f t="shared" si="4"/>
        <v>2.5755092484195736</v>
      </c>
      <c r="H32">
        <f t="shared" si="0"/>
        <v>132</v>
      </c>
      <c r="I32" s="4">
        <f t="shared" si="5"/>
        <v>0.5</v>
      </c>
    </row>
    <row r="33" spans="1:20" x14ac:dyDescent="0.25">
      <c r="A33">
        <v>100</v>
      </c>
      <c r="B33" s="1">
        <v>178</v>
      </c>
      <c r="C33" s="1">
        <f t="shared" si="1"/>
        <v>12.562814070351759</v>
      </c>
      <c r="D33" s="2">
        <f t="shared" si="2"/>
        <v>2.2361809045226129</v>
      </c>
      <c r="E33">
        <f t="shared" si="3"/>
        <v>114</v>
      </c>
      <c r="F33" s="4">
        <f t="shared" si="6"/>
        <v>0.5</v>
      </c>
      <c r="G33" s="2">
        <f t="shared" si="4"/>
        <v>2.7638190954773867</v>
      </c>
      <c r="H33">
        <f t="shared" si="0"/>
        <v>142</v>
      </c>
      <c r="I33" s="4">
        <f t="shared" si="5"/>
        <v>0.55555555555555558</v>
      </c>
      <c r="S33">
        <v>220</v>
      </c>
      <c r="T33" t="s">
        <v>15</v>
      </c>
    </row>
    <row r="34" spans="1:20" x14ac:dyDescent="0.25">
      <c r="A34">
        <v>105</v>
      </c>
      <c r="B34" s="1">
        <v>153.6</v>
      </c>
      <c r="C34" s="1">
        <f t="shared" si="1"/>
        <v>13.383297644539613</v>
      </c>
      <c r="D34" s="2">
        <f t="shared" si="2"/>
        <v>2.0556745182012843</v>
      </c>
      <c r="E34">
        <f t="shared" si="3"/>
        <v>105</v>
      </c>
      <c r="F34" s="4">
        <f t="shared" si="6"/>
        <v>0.55555555555555558</v>
      </c>
      <c r="G34" s="2">
        <f t="shared" si="4"/>
        <v>2.9443254817987152</v>
      </c>
      <c r="H34">
        <f t="shared" si="0"/>
        <v>151</v>
      </c>
      <c r="I34" s="4">
        <f t="shared" si="5"/>
        <v>0.55555555555555558</v>
      </c>
      <c r="S34">
        <v>330</v>
      </c>
      <c r="T34" t="s">
        <v>16</v>
      </c>
    </row>
    <row r="35" spans="1:20" x14ac:dyDescent="0.25">
      <c r="A35">
        <v>110</v>
      </c>
      <c r="B35" s="1">
        <v>133.1</v>
      </c>
      <c r="C35" s="1">
        <f t="shared" si="1"/>
        <v>14.16029453412631</v>
      </c>
      <c r="D35" s="2">
        <f t="shared" si="2"/>
        <v>1.8847352024922117</v>
      </c>
      <c r="E35">
        <f t="shared" si="3"/>
        <v>96</v>
      </c>
      <c r="F35" s="4">
        <f t="shared" si="6"/>
        <v>0.55555555555555558</v>
      </c>
      <c r="G35" s="2">
        <f t="shared" si="4"/>
        <v>3.1152647975077881</v>
      </c>
      <c r="H35">
        <f t="shared" si="0"/>
        <v>160</v>
      </c>
      <c r="I35" s="4">
        <f t="shared" si="5"/>
        <v>0.625</v>
      </c>
    </row>
    <row r="36" spans="1:20" x14ac:dyDescent="0.25">
      <c r="A36">
        <v>115</v>
      </c>
      <c r="B36" s="1">
        <v>115.7</v>
      </c>
      <c r="C36" s="1">
        <f t="shared" si="1"/>
        <v>14.894250819183796</v>
      </c>
      <c r="D36" s="2">
        <f t="shared" si="2"/>
        <v>1.7232648197795652</v>
      </c>
      <c r="E36">
        <f t="shared" si="3"/>
        <v>88</v>
      </c>
      <c r="F36" s="4">
        <f t="shared" si="6"/>
        <v>0.625</v>
      </c>
      <c r="G36" s="2">
        <f t="shared" si="4"/>
        <v>3.2767351802204345</v>
      </c>
      <c r="H36">
        <f t="shared" si="0"/>
        <v>168</v>
      </c>
      <c r="I36" s="4">
        <f t="shared" si="5"/>
        <v>0.625</v>
      </c>
    </row>
    <row r="37" spans="1:20" x14ac:dyDescent="0.25">
      <c r="A37">
        <v>120</v>
      </c>
      <c r="B37" s="1">
        <v>100.9</v>
      </c>
      <c r="C37" s="1">
        <f t="shared" si="1"/>
        <v>15.581177937052042</v>
      </c>
      <c r="D37" s="2">
        <f t="shared" si="2"/>
        <v>1.5721408538485513</v>
      </c>
      <c r="E37">
        <f t="shared" si="3"/>
        <v>80</v>
      </c>
      <c r="F37" s="4">
        <f t="shared" si="6"/>
        <v>0.625</v>
      </c>
      <c r="G37" s="2">
        <f t="shared" si="4"/>
        <v>3.4278591461514489</v>
      </c>
      <c r="H37">
        <f t="shared" si="0"/>
        <v>176</v>
      </c>
      <c r="I37" s="4">
        <f t="shared" si="5"/>
        <v>0.7142857142857143</v>
      </c>
    </row>
    <row r="38" spans="1:20" x14ac:dyDescent="0.25">
      <c r="A38">
        <v>125</v>
      </c>
      <c r="B38" s="1">
        <v>88.3</v>
      </c>
      <c r="C38" s="1">
        <f t="shared" si="1"/>
        <v>16.217969510217319</v>
      </c>
      <c r="D38" s="2">
        <f t="shared" si="2"/>
        <v>1.4320467077521892</v>
      </c>
      <c r="E38">
        <f t="shared" si="3"/>
        <v>73</v>
      </c>
      <c r="F38" s="4">
        <f t="shared" si="6"/>
        <v>0.7142857142857143</v>
      </c>
      <c r="G38" s="2">
        <f t="shared" si="4"/>
        <v>3.5679532922478101</v>
      </c>
      <c r="H38">
        <f t="shared" si="0"/>
        <v>183</v>
      </c>
      <c r="I38" s="4">
        <f t="shared" si="5"/>
        <v>0.83333333333333337</v>
      </c>
    </row>
    <row r="39" spans="1:20" x14ac:dyDescent="0.25">
      <c r="A39">
        <v>130</v>
      </c>
      <c r="B39" s="1">
        <v>77.5</v>
      </c>
      <c r="C39" s="1">
        <f t="shared" si="1"/>
        <v>16.806722689075631</v>
      </c>
      <c r="D39" s="2">
        <f t="shared" si="2"/>
        <v>1.3025210084033614</v>
      </c>
      <c r="E39">
        <f t="shared" si="3"/>
        <v>67</v>
      </c>
      <c r="F39" s="4">
        <f t="shared" si="6"/>
        <v>0.83333333333333337</v>
      </c>
      <c r="G39" s="2">
        <f t="shared" si="4"/>
        <v>3.6974789915966388</v>
      </c>
      <c r="H39">
        <f t="shared" si="0"/>
        <v>189</v>
      </c>
      <c r="I39" s="4">
        <f t="shared" si="5"/>
        <v>0.83333333333333337</v>
      </c>
    </row>
    <row r="40" spans="1:20" x14ac:dyDescent="0.25">
      <c r="A40">
        <v>135</v>
      </c>
      <c r="B40" s="1">
        <v>68.3</v>
      </c>
      <c r="C40" s="1">
        <f t="shared" si="1"/>
        <v>17.34304543877905</v>
      </c>
      <c r="D40" s="2">
        <f t="shared" si="2"/>
        <v>1.184530003468609</v>
      </c>
      <c r="E40">
        <f t="shared" si="3"/>
        <v>61</v>
      </c>
      <c r="F40" s="4">
        <f t="shared" si="6"/>
        <v>0.83333333333333337</v>
      </c>
      <c r="G40" s="2">
        <f t="shared" si="4"/>
        <v>3.815469996531391</v>
      </c>
      <c r="H40">
        <f t="shared" si="0"/>
        <v>195</v>
      </c>
      <c r="I40" s="4">
        <f t="shared" si="5"/>
        <v>0.83333333333333337</v>
      </c>
    </row>
    <row r="41" spans="1:20" x14ac:dyDescent="0.25">
      <c r="A41">
        <v>140</v>
      </c>
      <c r="B41" s="1">
        <v>60.3</v>
      </c>
      <c r="C41" s="1">
        <f t="shared" si="1"/>
        <v>17.838030681412771</v>
      </c>
      <c r="D41" s="2">
        <f t="shared" si="2"/>
        <v>1.0756332500891901</v>
      </c>
      <c r="E41">
        <f t="shared" si="3"/>
        <v>55</v>
      </c>
      <c r="F41" s="4">
        <f t="shared" si="6"/>
        <v>0.83333333333333337</v>
      </c>
      <c r="G41" s="2">
        <f t="shared" si="4"/>
        <v>3.9243667499108099</v>
      </c>
      <c r="H41">
        <f t="shared" si="0"/>
        <v>201</v>
      </c>
      <c r="I41" s="4">
        <f t="shared" si="5"/>
        <v>1</v>
      </c>
    </row>
    <row r="42" spans="1:20" x14ac:dyDescent="0.25">
      <c r="A42">
        <v>145</v>
      </c>
      <c r="B42" s="1">
        <v>53.4</v>
      </c>
      <c r="C42" s="1">
        <f t="shared" si="1"/>
        <v>18.288222384784202</v>
      </c>
      <c r="D42" s="2">
        <f t="shared" si="2"/>
        <v>0.97659107534747625</v>
      </c>
      <c r="E42">
        <f t="shared" si="3"/>
        <v>50</v>
      </c>
      <c r="F42" s="4">
        <f t="shared" si="6"/>
        <v>1</v>
      </c>
      <c r="G42" s="2">
        <f t="shared" si="4"/>
        <v>4.0234089246525242</v>
      </c>
      <c r="H42">
        <f t="shared" si="0"/>
        <v>206</v>
      </c>
      <c r="I42" s="4">
        <f t="shared" si="5"/>
        <v>1</v>
      </c>
    </row>
    <row r="43" spans="1:20" x14ac:dyDescent="0.25">
      <c r="A43">
        <v>150</v>
      </c>
      <c r="B43" s="1">
        <v>47.5</v>
      </c>
      <c r="C43" s="1">
        <f>1000*$E$1 / ( B43+$E$2)</f>
        <v>18.691588785046729</v>
      </c>
      <c r="D43" s="2">
        <f t="shared" si="2"/>
        <v>0.88785046728971961</v>
      </c>
      <c r="E43">
        <f t="shared" si="3"/>
        <v>45</v>
      </c>
      <c r="F43" s="4">
        <f t="shared" si="6"/>
        <v>1</v>
      </c>
      <c r="G43" s="2">
        <f t="shared" si="4"/>
        <v>4.1121495327102799</v>
      </c>
      <c r="H43">
        <f t="shared" si="0"/>
        <v>211</v>
      </c>
      <c r="I43" s="4">
        <f t="shared" si="5"/>
        <v>0.7109004739336493</v>
      </c>
    </row>
  </sheetData>
  <hyperlinks>
    <hyperlink ref="B1" r:id="rId1" xr:uid="{902C6213-ACD6-468F-8C83-78762389533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Zaccardo</dc:creator>
  <cp:lastModifiedBy>Victor Zaccardo</cp:lastModifiedBy>
  <dcterms:created xsi:type="dcterms:W3CDTF">2024-04-29T13:22:45Z</dcterms:created>
  <dcterms:modified xsi:type="dcterms:W3CDTF">2024-07-07T17:25:07Z</dcterms:modified>
</cp:coreProperties>
</file>